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'Debiti'!$A$1:$AB$74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<sst xmlns="http://schemas.openxmlformats.org/spreadsheetml/2006/main" count="285" uniqueCount="144">
  <si>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</si>
  <si>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</si>
  <si>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</si>
  <si>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</si>
  <si>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</si>
  <si>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</si>
  <si>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</si>
  <si>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</si>
  <si>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</si>
  <si>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</si>
  <si>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</si>
  <si>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</si>
  <si>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</si>
  <si>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</si>
  <si>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</si>
  <si>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</si>
  <si>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</si>
  <si>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</si>
  <si>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</si>
  <si>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</si>
  <si>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</si>
  <si>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</si>
  <si>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</si>
  <si>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</si>
  <si>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</si>
  <si>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</si>
  <si>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</si>
  <si>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</si>
  <si>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</si>
  <si>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</si>
  <si>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</si>
  <si>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</si>
  <si>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</si>
  <si>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</si>
  <si>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</si>
  <si>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</si>
  <si>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</si>
  <si>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</si>
  <si>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</si>
  <si>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</si>
  <si>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</si>
  <si>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</si>
  <si>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</si>
  <si>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</si>
  <si>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</si>
  <si>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</si>
  <si>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</si>
  <si>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</si>
  <si>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</si>
  <si>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</si>
  <si>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</si>
  <si>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</si>
  <si>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</si>
  <si>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</si>
  <si>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</si>
  <si>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</si>
  <si>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</si>
  <si>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</si>
  <si>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</si>
  <si>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</si>
  <si>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</si>
  <si>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</si>
  <si>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</si>
  <si>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</si>
  <si>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</si>
  <si>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</si>
  <si>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</si>
  <si>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</si>
  <si>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</si>
  <si>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</si>
  <si>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</si>
  <si>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</si>
  <si>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</si>
  <si>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</si>
  <si>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</si>
  <si>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</si>
  <si>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</si>
  <si>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</si>
  <si>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</si>
  <si>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</si>
  <si>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</si>
  <si>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</si>
  <si>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</si>
  <si>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</si>
  <si>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</si>
  <si>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</si>
  <si>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</si>
  <si>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</si>
  <si>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</si>
  <si>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</si>
  <si>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</si>
  <si>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</si>
  <si>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</si>
  <si>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</si>
  <si>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</si>
  <si>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</si>
  <si>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</si>
  <si>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</si>
  <si>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</si>
  <si>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</si>
  <si>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</si>
  <si>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</si>
  <si>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</si>
  <si>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</si>
  <si>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</si>
  <si>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</si>
  <si>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</si>
  <si>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</si>
  <si>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</si>
  <si>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</si>
  <si>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</si>
  <si>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</si>
  <si>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</si>
  <si>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Saluggia</t>
  </si>
  <si>
    <t>Ammontare Complessivo dei Debiti e del Numero delle Imprese Creditrici - Elenco Fatture da Pagare Anno 2022</t>
  </si>
  <si>
    <t>07/12/2022</t>
  </si>
  <si>
    <t>V0-160572</t>
  </si>
  <si>
    <t>30/11/2022</t>
  </si>
  <si>
    <t>SI</t>
  </si>
  <si>
    <t>ZD330F5E24</t>
  </si>
  <si>
    <t>06/12/2022</t>
  </si>
  <si>
    <t>DAY RISTOSERVICE SPA</t>
  </si>
  <si>
    <t>03543000370</t>
  </si>
  <si>
    <t>Area economico finanziaria - Gestione finanziaria - Contabile - Controllo - Tributi</t>
  </si>
  <si>
    <t/>
  </si>
  <si>
    <t>01/01/2023</t>
  </si>
  <si>
    <t>28/12/2022</t>
  </si>
  <si>
    <t>0000922900001724</t>
  </si>
  <si>
    <t>14/04/2022</t>
  </si>
  <si>
    <t>spostamento/demolizione impianti di rete alimentati in bassa tensione in Via Lusani n° 63</t>
  </si>
  <si>
    <t>ZBC35C1889</t>
  </si>
  <si>
    <t>19/04/2022</t>
  </si>
  <si>
    <t>E-DISTRIBUZIONE S.P.A.</t>
  </si>
  <si>
    <t>05779711000</t>
  </si>
  <si>
    <t>Servizio tecnico LL.PP. - Manutenzioni Straordinarie - Manutenzioni Ordinarie - Gestione aree verdi</t>
  </si>
  <si>
    <t>17/05/2022</t>
  </si>
  <si>
    <t>19/12/2022</t>
  </si>
  <si>
    <t>FATTPA 174_22</t>
  </si>
  <si>
    <t>14/12/2022</t>
  </si>
  <si>
    <t>ZEF3445AA1</t>
  </si>
  <si>
    <t>Trisoft Executive Services srl</t>
  </si>
  <si>
    <t>08102710012</t>
  </si>
  <si>
    <t>15/01/2023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</si>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</sst>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101</v>
      </c>
      <c r="B5" s="263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99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98</v>
      </c>
      <c r="B7" s="271"/>
      <c r="C7" s="165">
        <f>Debiti!G6</f>
        <v>3</v>
      </c>
      <c r="D7" s="163"/>
      <c r="E7" s="257" t="s">
        <v>112</v>
      </c>
      <c r="F7" s="258"/>
      <c r="G7" s="258"/>
      <c r="H7" s="97"/>
      <c r="I7" s="184"/>
      <c r="J7" s="183"/>
      <c r="K7" s="97"/>
      <c r="L7" s="174"/>
      <c r="M7" s="182"/>
      <c r="N7" s="248" t="s">
        <v>97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96</v>
      </c>
      <c r="B9" s="270"/>
      <c r="C9" s="175">
        <f>ElencoFatture!O6</f>
        <v>0</v>
      </c>
      <c r="D9" s="176"/>
      <c r="E9" s="264" t="s">
        <v>90</v>
      </c>
      <c r="F9" s="265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94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93</v>
      </c>
      <c r="B11" s="266"/>
      <c r="C11" s="175">
        <f>ElencoFatture!O8</f>
        <v>0</v>
      </c>
      <c r="D11" s="176"/>
      <c r="E11" s="264" t="s">
        <v>90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92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91</v>
      </c>
      <c r="B13" s="253"/>
      <c r="C13" s="165">
        <f>C11</f>
        <v>0</v>
      </c>
      <c r="D13" s="173"/>
      <c r="E13" s="252" t="s">
        <v>90</v>
      </c>
      <c r="F13" s="253"/>
      <c r="G13" s="164">
        <f>C13/100*5</f>
        <v>0</v>
      </c>
      <c r="H13" s="163"/>
      <c r="I13" s="254" t="s">
        <v>89</v>
      </c>
      <c r="J13" s="255"/>
      <c r="L13" s="162" t="str">
        <f>IF(ROUND(C7,2)&lt;=ROUND(G13,2),"SI","NO")</f>
        <v>NO</v>
      </c>
      <c r="M13" s="161"/>
      <c r="N13" s="250" t="s">
        <v>88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87</v>
      </c>
      <c r="B15" s="271"/>
      <c r="C15" s="165">
        <v>0</v>
      </c>
      <c r="D15" s="97"/>
      <c r="E15" s="252" t="s">
        <v>86</v>
      </c>
      <c r="F15" s="253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50" t="s">
        <v>84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82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81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79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78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77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76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6"/>
  <sheetViews>
    <sheetView showGridLines="0" tabSelected="1" zoomScalePageLayoutView="0" workbookViewId="0" topLeftCell="A1">
      <selection activeCell="O13" sqref="O13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72</v>
      </c>
      <c r="B5" s="275"/>
      <c r="C5" s="275"/>
      <c r="D5" s="275"/>
      <c r="E5" s="275"/>
      <c r="F5" s="276"/>
      <c r="G5" s="148">
        <f>(G15)</f>
        <v>4770.77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73</v>
      </c>
      <c r="B6" s="275"/>
      <c r="C6" s="275"/>
      <c r="D6" s="275"/>
      <c r="E6" s="275"/>
      <c r="F6" s="275"/>
      <c r="G6" s="149">
        <f>(AC15)</f>
        <v>3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2022</v>
      </c>
      <c r="B11" s="108">
        <v>2130</v>
      </c>
      <c r="C11" s="109" t="s">
        <v>115</v>
      </c>
      <c r="D11" s="297" t="s">
        <v>116</v>
      </c>
      <c r="E11" s="109" t="s">
        <v>117</v>
      </c>
      <c r="F11" s="111"/>
      <c r="G11" s="112">
        <v>633.37</v>
      </c>
      <c r="H11" s="112">
        <v>0</v>
      </c>
      <c r="I11" s="143" t="s">
        <v>118</v>
      </c>
      <c r="J11" s="112">
        <f>IF(I11="SI",G11-H11,G11)</f>
        <v>633.37</v>
      </c>
      <c r="K11" s="298" t="s">
        <v>119</v>
      </c>
      <c r="L11" s="108">
        <v>2022</v>
      </c>
      <c r="M11" s="108">
        <v>12998</v>
      </c>
      <c r="N11" s="109" t="s">
        <v>120</v>
      </c>
      <c r="O11" s="111" t="s">
        <v>121</v>
      </c>
      <c r="P11" s="109" t="s">
        <v>122</v>
      </c>
      <c r="Q11" s="109" t="s">
        <v>122</v>
      </c>
      <c r="R11" s="108">
        <v>3</v>
      </c>
      <c r="S11" s="111" t="s">
        <v>123</v>
      </c>
      <c r="T11" s="108">
        <v>1010601</v>
      </c>
      <c r="U11" s="108">
        <v>560</v>
      </c>
      <c r="V11" s="108">
        <v>1081</v>
      </c>
      <c r="W11" s="108">
        <v>3</v>
      </c>
      <c r="X11" s="113">
        <v>2022</v>
      </c>
      <c r="Y11" s="113">
        <v>481</v>
      </c>
      <c r="Z11" s="113">
        <v>0</v>
      </c>
      <c r="AA11" s="114" t="s">
        <v>124</v>
      </c>
      <c r="AB11" s="109" t="s">
        <v>125</v>
      </c>
      <c r="AC11" s="107">
        <f>IF(O11=O10,0,1)</f>
        <v>1</v>
      </c>
    </row>
    <row r="12" spans="1:29" ht="15">
      <c r="A12" s="108">
        <v>2022</v>
      </c>
      <c r="B12" s="108">
        <v>2209</v>
      </c>
      <c r="C12" s="109" t="s">
        <v>126</v>
      </c>
      <c r="D12" s="297" t="s">
        <v>127</v>
      </c>
      <c r="E12" s="109" t="s">
        <v>128</v>
      </c>
      <c r="F12" s="111" t="s">
        <v>129</v>
      </c>
      <c r="G12" s="112">
        <v>3376.28</v>
      </c>
      <c r="H12" s="112">
        <v>608.84</v>
      </c>
      <c r="I12" s="143" t="s">
        <v>118</v>
      </c>
      <c r="J12" s="112">
        <f>IF(I12="SI",G12-H12,G12)</f>
        <v>2767.44</v>
      </c>
      <c r="K12" s="298" t="s">
        <v>130</v>
      </c>
      <c r="L12" s="108">
        <v>2022</v>
      </c>
      <c r="M12" s="108">
        <v>4402</v>
      </c>
      <c r="N12" s="109" t="s">
        <v>131</v>
      </c>
      <c r="O12" s="111" t="s">
        <v>132</v>
      </c>
      <c r="P12" s="109" t="s">
        <v>133</v>
      </c>
      <c r="Q12" s="109" t="s">
        <v>124</v>
      </c>
      <c r="R12" s="108">
        <v>1</v>
      </c>
      <c r="S12" s="111" t="s">
        <v>134</v>
      </c>
      <c r="T12" s="108">
        <v>2090101</v>
      </c>
      <c r="U12" s="108">
        <v>8530</v>
      </c>
      <c r="V12" s="108">
        <v>3472</v>
      </c>
      <c r="W12" s="108">
        <v>1</v>
      </c>
      <c r="X12" s="113">
        <v>2022</v>
      </c>
      <c r="Y12" s="113">
        <v>120</v>
      </c>
      <c r="Z12" s="113">
        <v>8</v>
      </c>
      <c r="AA12" s="114" t="s">
        <v>124</v>
      </c>
      <c r="AB12" s="109" t="s">
        <v>135</v>
      </c>
      <c r="AC12" s="107">
        <f>IF(O12=O11,0,1)</f>
        <v>1</v>
      </c>
    </row>
    <row r="13" spans="1:29" ht="15">
      <c r="A13" s="108">
        <v>2022</v>
      </c>
      <c r="B13" s="108">
        <v>2172</v>
      </c>
      <c r="C13" s="109" t="s">
        <v>136</v>
      </c>
      <c r="D13" s="297" t="s">
        <v>137</v>
      </c>
      <c r="E13" s="109" t="s">
        <v>138</v>
      </c>
      <c r="F13" s="111"/>
      <c r="G13" s="112">
        <v>761.12</v>
      </c>
      <c r="H13" s="112">
        <v>0</v>
      </c>
      <c r="I13" s="143" t="s">
        <v>118</v>
      </c>
      <c r="J13" s="112">
        <f>IF(I13="SI",G13-H13,G13)</f>
        <v>761.12</v>
      </c>
      <c r="K13" s="298" t="s">
        <v>139</v>
      </c>
      <c r="L13" s="108">
        <v>2022</v>
      </c>
      <c r="M13" s="108">
        <v>13390</v>
      </c>
      <c r="N13" s="109" t="s">
        <v>136</v>
      </c>
      <c r="O13" s="111" t="s">
        <v>140</v>
      </c>
      <c r="P13" s="109" t="s">
        <v>141</v>
      </c>
      <c r="Q13" s="109" t="s">
        <v>124</v>
      </c>
      <c r="R13" s="108">
        <v>3</v>
      </c>
      <c r="S13" s="111" t="s">
        <v>123</v>
      </c>
      <c r="T13" s="108">
        <v>1010303</v>
      </c>
      <c r="U13" s="108">
        <v>250</v>
      </c>
      <c r="V13" s="108">
        <v>1012</v>
      </c>
      <c r="W13" s="108">
        <v>1</v>
      </c>
      <c r="X13" s="113">
        <v>2021</v>
      </c>
      <c r="Y13" s="113">
        <v>540</v>
      </c>
      <c r="Z13" s="113">
        <v>0</v>
      </c>
      <c r="AA13" s="114" t="s">
        <v>124</v>
      </c>
      <c r="AB13" s="109" t="s">
        <v>142</v>
      </c>
      <c r="AC13" s="107">
        <f>IF(O13=O12,0,1)</f>
        <v>1</v>
      </c>
    </row>
    <row r="14" spans="1:28" ht="15">
      <c r="A14" s="108"/>
      <c r="B14" s="108"/>
      <c r="C14" s="109"/>
      <c r="D14" s="297"/>
      <c r="E14" s="109"/>
      <c r="F14" s="299"/>
      <c r="G14" s="300"/>
      <c r="H14" s="112"/>
      <c r="I14" s="143"/>
      <c r="J14" s="112"/>
      <c r="K14" s="298"/>
      <c r="L14" s="108"/>
      <c r="M14" s="108"/>
      <c r="N14" s="109"/>
      <c r="O14" s="111"/>
      <c r="P14" s="109"/>
      <c r="Q14" s="109"/>
      <c r="R14" s="108"/>
      <c r="S14" s="111"/>
      <c r="T14" s="108"/>
      <c r="U14" s="108"/>
      <c r="V14" s="108"/>
      <c r="W14" s="108"/>
      <c r="X14" s="113"/>
      <c r="Y14" s="113"/>
      <c r="Z14" s="113"/>
      <c r="AA14" s="114"/>
      <c r="AB14" s="109"/>
    </row>
    <row r="15" spans="1:29" ht="15">
      <c r="A15" s="108"/>
      <c r="B15" s="108"/>
      <c r="C15" s="109"/>
      <c r="D15" s="297"/>
      <c r="E15" s="109"/>
      <c r="F15" s="301" t="s">
        <v>143</v>
      </c>
      <c r="G15" s="302">
        <f>SUM(G11:G13)</f>
        <v>4770.77</v>
      </c>
      <c r="H15" s="112"/>
      <c r="I15" s="143"/>
      <c r="J15" s="112"/>
      <c r="K15" s="298"/>
      <c r="L15" s="108"/>
      <c r="M15" s="108"/>
      <c r="N15" s="109"/>
      <c r="O15" s="111"/>
      <c r="P15" s="109"/>
      <c r="Q15" s="109"/>
      <c r="R15" s="108"/>
      <c r="S15" s="111"/>
      <c r="T15" s="108"/>
      <c r="U15" s="108"/>
      <c r="V15" s="108"/>
      <c r="W15" s="108"/>
      <c r="X15" s="113"/>
      <c r="Y15" s="113"/>
      <c r="Z15" s="113"/>
      <c r="AA15" s="114"/>
      <c r="AB15" s="109"/>
      <c r="AC15" s="107">
        <f>SUM(AC11:AC13)</f>
        <v>3</v>
      </c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  <row r="18" s="107" customFormat="1" ht="15"/>
    <row r="19" s="107" customFormat="1" ht="15"/>
    <row r="20" s="107" customFormat="1" ht="15"/>
    <row r="21" s="107" customFormat="1" ht="15"/>
    <row r="22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111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110</v>
      </c>
      <c r="B5" s="279"/>
      <c r="C5" s="279"/>
      <c r="D5" s="279"/>
      <c r="E5" s="279"/>
      <c r="F5" s="279"/>
      <c r="G5" s="279"/>
      <c r="H5" s="279"/>
      <c r="I5" s="280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96</v>
      </c>
      <c r="D6" s="288"/>
      <c r="E6" s="288"/>
      <c r="F6" s="288"/>
      <c r="G6" s="289"/>
      <c r="H6" s="200">
        <v>0</v>
      </c>
      <c r="I6" s="204"/>
      <c r="J6" s="285" t="s">
        <v>96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94</v>
      </c>
      <c r="D7" s="288"/>
      <c r="E7" s="288"/>
      <c r="F7" s="288"/>
      <c r="G7" s="201"/>
      <c r="H7" s="200">
        <v>0</v>
      </c>
      <c r="I7" s="202"/>
      <c r="J7" s="283" t="s">
        <v>94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93</v>
      </c>
      <c r="D8" s="288"/>
      <c r="E8" s="288"/>
      <c r="F8" s="288"/>
      <c r="G8" s="201"/>
      <c r="H8" s="200">
        <f>H6-H7</f>
        <v>0</v>
      </c>
      <c r="I8" s="198"/>
      <c r="J8" s="281" t="s">
        <v>93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108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64</v>
      </c>
      <c r="N11" s="232"/>
      <c r="O11" s="232"/>
      <c r="P11" s="233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elisa rivalta</cp:lastModifiedBy>
  <cp:lastPrinted>2015-01-23T09:39:52Z</cp:lastPrinted>
  <dcterms:created xsi:type="dcterms:W3CDTF">1996-11-05T10:16:36Z</dcterms:created>
  <dcterms:modified xsi:type="dcterms:W3CDTF">2023-01-13T11:22:02Z</dcterms:modified>
  <cp:category/>
  <cp:version/>
  <cp:contentType/>
  <cp:contentStatus/>
</cp:coreProperties>
</file>